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28800" windowHeight="11775"/>
  </bookViews>
  <sheets>
    <sheet name="SELECTOR" sheetId="4" r:id="rId1"/>
    <sheet name="MATRIX" sheetId="2" r:id="rId2"/>
    <sheet name="Tools" sheetId="3" r:id="rId3"/>
    <sheet name="CHART" sheetId="1" r:id="rId4"/>
  </sheets>
  <definedNames>
    <definedName name="_xlnm._FilterDatabase" localSheetId="3" hidden="1">CHART!$B$4:$J$28</definedName>
    <definedName name="_xlnm._FilterDatabase" localSheetId="1" hidden="1">MATRIX!$B$3:$S$27</definedName>
    <definedName name="_xlnm._FilterDatabase" localSheetId="0" hidden="1">SELECTOR!$A$3:$D$4</definedName>
    <definedName name="Aluminum">Tools!$A$14:$A$20</definedName>
    <definedName name="Brass">Tools!$A$23:$A$29</definedName>
    <definedName name="Cast_Iron">Tools!$A$41:$A$44</definedName>
    <definedName name="Coolant">Tools!$A$9:$A$11</definedName>
    <definedName name="materials">Tools!$A$3:$A$6</definedName>
    <definedName name="Steel">Tools!$A$32:$A$38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D11" i="4"/>
  <c r="D10" i="4"/>
  <c r="D10" i="2" l="1"/>
  <c r="D7" i="4" l="1"/>
  <c r="C7" i="4"/>
  <c r="D27" i="2"/>
  <c r="D26" i="2"/>
  <c r="D25" i="2"/>
  <c r="D23" i="2"/>
  <c r="D22" i="2"/>
  <c r="D21" i="2"/>
  <c r="D20" i="2"/>
  <c r="D19" i="2"/>
  <c r="D18" i="2"/>
  <c r="D16" i="2"/>
  <c r="D15" i="2"/>
  <c r="D14" i="2"/>
  <c r="D13" i="2"/>
  <c r="D12" i="2"/>
  <c r="D11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<sst xmlns="http://schemas.openxmlformats.org/spreadsheetml/2006/main" count="654" uniqueCount="68">
  <si>
    <t>CONVEYOR SELECTION GUIDE BY MATERIAL AND CHIP TYPE</t>
  </si>
  <si>
    <t>MATERIAL</t>
  </si>
  <si>
    <t>TYPE OF CHIP</t>
  </si>
  <si>
    <t>SCRAPER</t>
  </si>
  <si>
    <t>MAGNETIC</t>
  </si>
  <si>
    <t>DISC
FILTER</t>
  </si>
  <si>
    <t>CAST IRON
FILTER (SCRAPER)</t>
  </si>
  <si>
    <t>FINE CHIPS</t>
  </si>
  <si>
    <t>BROKEN CHIPS</t>
  </si>
  <si>
    <t>BUSHY CHIPS - TIGHT</t>
  </si>
  <si>
    <t>BUSHY CHIPS - LOOSE</t>
  </si>
  <si>
    <t>SWARF SLUDGE</t>
  </si>
  <si>
    <t>○</t>
  </si>
  <si>
    <t>●</t>
  </si>
  <si>
    <t>◐</t>
  </si>
  <si>
    <t>◑</t>
  </si>
  <si>
    <t>◒</t>
  </si>
  <si>
    <t>◓</t>
  </si>
  <si>
    <t>◔</t>
  </si>
  <si>
    <t>◕</t>
  </si>
  <si>
    <t>Not Recommended</t>
  </si>
  <si>
    <t>Rarely Used</t>
  </si>
  <si>
    <t>Can be Used</t>
  </si>
  <si>
    <t>Frequently Used</t>
  </si>
  <si>
    <t>Steel</t>
  </si>
  <si>
    <t>Brass</t>
  </si>
  <si>
    <t>Heavy Scrap/Parts</t>
  </si>
  <si>
    <t>HINGE (1.5")</t>
  </si>
  <si>
    <t>HINGE (2.5")</t>
  </si>
  <si>
    <t>Fine Chips</t>
  </si>
  <si>
    <t>Broken Chips</t>
  </si>
  <si>
    <t>Bushy Chips - Tight</t>
  </si>
  <si>
    <t>Bushy Chips - Loose</t>
  </si>
  <si>
    <t>Mixed</t>
  </si>
  <si>
    <t>Swaft Sludge</t>
  </si>
  <si>
    <t>Aluminum</t>
  </si>
  <si>
    <t>Cast Iron</t>
  </si>
  <si>
    <t>1st</t>
  </si>
  <si>
    <t>2nd</t>
  </si>
  <si>
    <t>3rd</t>
  </si>
  <si>
    <t>Main Materials</t>
  </si>
  <si>
    <t>FILTRATION</t>
  </si>
  <si>
    <t>-</t>
  </si>
  <si>
    <t>Coolant</t>
  </si>
  <si>
    <t>COOLANT</t>
  </si>
  <si>
    <t>No Coolant Used</t>
  </si>
  <si>
    <t>Scraper</t>
  </si>
  <si>
    <t>Hinge (1.5")</t>
  </si>
  <si>
    <t>Hinge (2.5")</t>
  </si>
  <si>
    <t>Magnetic</t>
  </si>
  <si>
    <t>Aluminum Chips</t>
  </si>
  <si>
    <t>Brass Chips</t>
  </si>
  <si>
    <t>Steel Chips</t>
  </si>
  <si>
    <t>Cast Iron Chips</t>
  </si>
  <si>
    <t>Coolant Used (No Filtration Needed)</t>
  </si>
  <si>
    <t>Coolant Filtration Needed</t>
  </si>
  <si>
    <t>NO COOLANT</t>
  </si>
  <si>
    <t>CDF with Scraper Belt</t>
  </si>
  <si>
    <t>Magnetic CDF with Scraper Belt</t>
  </si>
  <si>
    <t>Cast_Iron</t>
  </si>
  <si>
    <t>Conveyors</t>
  </si>
  <si>
    <t>CDF with Hindge (1.5in) Belt</t>
  </si>
  <si>
    <t>Hinge (1.5in)</t>
  </si>
  <si>
    <t>Hinge (2.5in)</t>
  </si>
  <si>
    <t>CDF with Hinge (1.5in) Belt</t>
  </si>
  <si>
    <t>Best</t>
  </si>
  <si>
    <t>Optional</t>
  </si>
  <si>
    <t>CDF with Hinge (2.5in)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</si>
</sst>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name val="Times New Roman"/>
      <family val="1"/>
    </font>
    <font>
      <b/>
      <u/>
      <sz val="22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/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4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2</xdr:row>
      <xdr:rowOff>161925</xdr:rowOff>
    </xdr:from>
    <xdr:ext cx="1317412" cy="342786"/>
    <xdr:sp macro="[0]!InsertImageShortName" textlink="">
      <xdr:nvSpPr>
        <xdr:cNvPr id="2" name="TextBox 1"/>
        <xdr:cNvSpPr txBox="1"/>
      </xdr:nvSpPr>
      <xdr:spPr>
        <a:xfrm>
          <a:off x="4905375" y="733425"/>
          <a:ext cx="1317412" cy="342786"/>
        </a:xfrm>
        <a:prstGeom prst="rect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My Conveyor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D12"/>
  <sheetViews>
    <sheetView showGridLines="0" tabSelected="1" workbookViewId="0">
      <selection activeCell="H10" sqref="H10"/>
    </sheetView>
  </sheetViews>
  <sheetFormatPr defaultRowHeight="15" x14ac:dyDescent="0.25"/>
  <cols>
    <col min="1" max="1" width="16.28515625" bestFit="1" customWidth="1"/>
    <col min="2" max="2" width="34" customWidth="1"/>
    <col min="3" max="3" width="28.28515625" customWidth="1"/>
    <col min="4" max="4" width="62.42578125" customWidth="1"/>
  </cols>
  <sheetData>
    <row r="2" spans="1:4" ht="30" customHeight="1" x14ac:dyDescent="0.25">
      <c r="A2" s="57" t="s">
        <v>1</v>
      </c>
      <c r="B2" s="12" t="s">
        <v>36</v>
      </c>
    </row>
    <row r="3" spans="1:4" ht="26.25" customHeight="1" x14ac:dyDescent="0.25">
      <c r="A3" s="57" t="s">
        <v>2</v>
      </c>
      <c r="B3" s="39" t="s">
        <v>30</v>
      </c>
    </row>
    <row r="4" spans="1:4" ht="26.25" customHeight="1" x14ac:dyDescent="0.25">
      <c r="A4" s="57" t="s">
        <v>44</v>
      </c>
      <c r="B4" s="39" t="s">
        <v>55</v>
      </c>
    </row>
    <row r="6" spans="1:4" hidden="1" x14ac:dyDescent="0.25">
      <c r="C6" s="101"/>
      <c r="D6" s="101"/>
    </row>
    <row r="7" spans="1:4" ht="15.75" hidden="1" x14ac:dyDescent="0.25">
      <c r="C7" s="38" t="e">
        <f>3*(#REF!-1)+2</f>
        <v>#REF!</v>
      </c>
      <c r="D7" s="46" t="e">
        <f>3*(#REF!-1)+3</f>
        <v>#REF!</v>
      </c>
    </row>
    <row r="10" spans="1:4" ht="125.1" customHeight="1" x14ac:dyDescent="0.25">
      <c r="B10" s="55" t="s">
        <v>65</v>
      </c>
      <c r="C10" s="56"/>
      <c r="D10" s="53" t="str">
        <f>VLOOKUP(CONCATENATE(SUBSTITUTE($B$2," ","_"),"_",$B$3),MATRIX!$D$4:$M$28,3*(VLOOKUP($B$4,Tools!A9:B11,2,FALSE)-1)+2,FALSE)</f>
        <v>Magnetic CDF with Scraper Belt</v>
      </c>
    </row>
    <row r="11" spans="1:4" ht="125.1" customHeight="1" x14ac:dyDescent="0.25">
      <c r="B11" s="54" t="s">
        <v>66</v>
      </c>
      <c r="C11" s="56"/>
      <c r="D11" s="52" t="str">
        <f>VLOOKUP(CONCATENATE(SUBSTITUTE($B$2," ","_"),"_",$B$3),MATRIX!$D$4:$M$28,3*(VLOOKUP($B$4,Tools!A9:B11,2,FALSE)-1)+3,FALSE)</f>
        <v>CDF with Scraper Belt</v>
      </c>
    </row>
    <row r="12" spans="1:4" ht="125.1" customHeight="1" x14ac:dyDescent="0.25">
      <c r="B12" s="54" t="s">
        <v>66</v>
      </c>
      <c r="C12" s="56"/>
      <c r="D12" s="52" t="str">
        <f>VLOOKUP(CONCATENATE(SUBSTITUTE($B$2," ","_"),"_",$B$3),MATRIX!$D$4:$M$28,3*(VLOOKUP($B$4,Tools!A9:B11,2,FALSE)-1)+4,FALSE)</f>
        <v>CDF with Hinge (1.5in) Belt</v>
      </c>
    </row>
  </sheetData>
  <mergeCells count="1">
    <mergeCell ref="C6:D6"/>
  </mergeCells>
  <dataValidations disablePrompts="1" count="3">
    <dataValidation type="list" allowBlank="1" showInputMessage="1" showErrorMessage="1" sqref="B2">
      <formula1>materials</formula1>
    </dataValidation>
    <dataValidation type="list" allowBlank="1" showInputMessage="1" showErrorMessage="1" sqref="B4">
      <formula1>Coolant</formula1>
    </dataValidation>
    <dataValidation type="list" allowBlank="1" showInputMessage="1" showErrorMessage="1" sqref="B3">
      <formula1>INDIRECT(SUBSTITUTE($B$2," ","_"))</formula1>
    </dataValidation>
  </dataValidations>
  <pageMargins left="0.25" right="0.25" top="0.75" bottom="0.75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S28"/>
  <sheetViews>
    <sheetView workbookViewId="0">
      <selection activeCell="M33" sqref="M33"/>
    </sheetView>
  </sheetViews>
  <sheetFormatPr defaultRowHeight="15" x14ac:dyDescent="0.25"/>
  <cols>
    <col min="2" max="2" width="13.7109375" customWidth="1"/>
    <col min="3" max="3" width="25.140625" bestFit="1" customWidth="1"/>
    <col min="4" max="4" width="29.7109375" hidden="1" customWidth="1"/>
    <col min="5" max="10" width="25.140625" customWidth="1"/>
    <col min="11" max="11" width="30.28515625" bestFit="1" customWidth="1"/>
    <col min="12" max="12" width="25.140625" customWidth="1"/>
    <col min="13" max="13" width="26.42578125" bestFit="1" customWidth="1"/>
    <col min="14" max="15" width="19" bestFit="1" customWidth="1"/>
    <col min="16" max="16" width="15.85546875" bestFit="1" customWidth="1"/>
    <col min="17" max="17" width="18" bestFit="1" customWidth="1"/>
    <col min="18" max="18" width="13.42578125" bestFit="1" customWidth="1"/>
    <col min="19" max="19" width="27.140625" bestFit="1" customWidth="1"/>
  </cols>
  <sheetData>
    <row r="1" spans="2:19" ht="15.75" thickBot="1" x14ac:dyDescent="0.3"/>
    <row r="2" spans="2:19" ht="15.75" thickBot="1" x14ac:dyDescent="0.3">
      <c r="E2" s="102" t="s">
        <v>44</v>
      </c>
      <c r="F2" s="103"/>
      <c r="G2" s="104"/>
      <c r="H2" s="103" t="s">
        <v>56</v>
      </c>
      <c r="I2" s="103"/>
      <c r="J2" s="103"/>
      <c r="K2" s="102" t="s">
        <v>41</v>
      </c>
      <c r="L2" s="103"/>
      <c r="M2" s="104"/>
    </row>
    <row r="3" spans="2:19" ht="32.25" thickBot="1" x14ac:dyDescent="0.3">
      <c r="B3" s="78" t="s">
        <v>1</v>
      </c>
      <c r="C3" s="10" t="s">
        <v>2</v>
      </c>
      <c r="D3" s="9"/>
      <c r="E3" s="98" t="s">
        <v>37</v>
      </c>
      <c r="F3" s="41" t="s">
        <v>38</v>
      </c>
      <c r="G3" s="99" t="s">
        <v>39</v>
      </c>
      <c r="H3" s="100" t="s">
        <v>37</v>
      </c>
      <c r="I3" s="41" t="s">
        <v>38</v>
      </c>
      <c r="J3" s="91" t="s">
        <v>39</v>
      </c>
      <c r="K3" s="98" t="s">
        <v>37</v>
      </c>
      <c r="L3" s="41" t="s">
        <v>38</v>
      </c>
      <c r="M3" s="99" t="s">
        <v>39</v>
      </c>
      <c r="N3" s="9" t="s">
        <v>27</v>
      </c>
      <c r="O3" s="9" t="s">
        <v>28</v>
      </c>
      <c r="P3" s="10" t="s">
        <v>3</v>
      </c>
      <c r="Q3" s="10" t="s">
        <v>4</v>
      </c>
      <c r="R3" s="11" t="s">
        <v>5</v>
      </c>
      <c r="S3" s="11" t="s">
        <v>6</v>
      </c>
    </row>
    <row r="4" spans="2:19" ht="15.75" x14ac:dyDescent="0.25">
      <c r="B4" s="24" t="s">
        <v>35</v>
      </c>
      <c r="C4" s="42" t="s">
        <v>29</v>
      </c>
      <c r="D4" s="3" t="str">
        <f t="shared" ref="D4:D16" si="0">CONCATENATE(B4,"_",C4)</f>
        <v>Aluminum_Fine Chips</v>
      </c>
      <c r="E4" s="85" t="s">
        <v>46</v>
      </c>
      <c r="F4" s="73" t="s">
        <v>47</v>
      </c>
      <c r="G4" s="74" t="s">
        <v>42</v>
      </c>
      <c r="H4" s="79" t="s">
        <v>46</v>
      </c>
      <c r="I4" s="73" t="s">
        <v>47</v>
      </c>
      <c r="J4" s="92" t="s">
        <v>42</v>
      </c>
      <c r="K4" s="85" t="s">
        <v>57</v>
      </c>
      <c r="L4" s="73" t="s">
        <v>64</v>
      </c>
      <c r="M4" s="74" t="s">
        <v>42</v>
      </c>
      <c r="N4" s="58" t="s">
        <v>18</v>
      </c>
      <c r="O4" s="14" t="s">
        <v>12</v>
      </c>
      <c r="P4" s="40" t="s">
        <v>13</v>
      </c>
      <c r="Q4" s="17" t="s">
        <v>12</v>
      </c>
      <c r="R4" s="14" t="s">
        <v>13</v>
      </c>
      <c r="S4" s="14" t="s">
        <v>12</v>
      </c>
    </row>
    <row r="5" spans="2:19" ht="15.75" x14ac:dyDescent="0.25">
      <c r="B5" s="25" t="s">
        <v>35</v>
      </c>
      <c r="C5" s="43" t="s">
        <v>30</v>
      </c>
      <c r="D5" s="4" t="str">
        <f t="shared" si="0"/>
        <v>Aluminum_Broken Chips</v>
      </c>
      <c r="E5" s="86" t="s">
        <v>47</v>
      </c>
      <c r="F5" s="39" t="s">
        <v>48</v>
      </c>
      <c r="G5" s="75" t="s">
        <v>42</v>
      </c>
      <c r="H5" s="80" t="s">
        <v>47</v>
      </c>
      <c r="I5" s="39" t="s">
        <v>46</v>
      </c>
      <c r="J5" s="93" t="s">
        <v>42</v>
      </c>
      <c r="K5" s="86" t="s">
        <v>64</v>
      </c>
      <c r="L5" s="39" t="s">
        <v>57</v>
      </c>
      <c r="M5" s="75" t="s">
        <v>42</v>
      </c>
      <c r="N5" s="59" t="s">
        <v>15</v>
      </c>
      <c r="O5" s="33" t="s">
        <v>12</v>
      </c>
      <c r="P5" s="15" t="s">
        <v>15</v>
      </c>
      <c r="Q5" s="18" t="s">
        <v>12</v>
      </c>
      <c r="R5" s="15" t="s">
        <v>15</v>
      </c>
      <c r="S5" s="15" t="s">
        <v>12</v>
      </c>
    </row>
    <row r="6" spans="2:19" ht="15.75" x14ac:dyDescent="0.25">
      <c r="B6" s="25" t="s">
        <v>35</v>
      </c>
      <c r="C6" s="43" t="s">
        <v>31</v>
      </c>
      <c r="D6" s="4" t="str">
        <f t="shared" si="0"/>
        <v>Aluminum_Bushy Chips - Tight</v>
      </c>
      <c r="E6" s="86" t="s">
        <v>47</v>
      </c>
      <c r="F6" s="39" t="s">
        <v>48</v>
      </c>
      <c r="G6" s="75" t="s">
        <v>42</v>
      </c>
      <c r="H6" s="80" t="s">
        <v>47</v>
      </c>
      <c r="I6" s="39" t="s">
        <v>42</v>
      </c>
      <c r="J6" s="93" t="s">
        <v>42</v>
      </c>
      <c r="K6" s="86" t="s">
        <v>64</v>
      </c>
      <c r="L6" s="39" t="s">
        <v>42</v>
      </c>
      <c r="M6" s="75" t="s">
        <v>42</v>
      </c>
      <c r="N6" s="60" t="s">
        <v>13</v>
      </c>
      <c r="O6" s="33" t="s">
        <v>15</v>
      </c>
      <c r="P6" s="18" t="s">
        <v>12</v>
      </c>
      <c r="Q6" s="18" t="s">
        <v>12</v>
      </c>
      <c r="R6" s="15" t="s">
        <v>15</v>
      </c>
      <c r="S6" s="18" t="s">
        <v>12</v>
      </c>
    </row>
    <row r="7" spans="2:19" ht="15.75" x14ac:dyDescent="0.25">
      <c r="B7" s="25" t="s">
        <v>35</v>
      </c>
      <c r="C7" s="43" t="s">
        <v>32</v>
      </c>
      <c r="D7" s="4" t="str">
        <f t="shared" si="0"/>
        <v>Aluminum_Bushy Chips - Loose</v>
      </c>
      <c r="E7" s="86" t="s">
        <v>47</v>
      </c>
      <c r="F7" s="39" t="s">
        <v>48</v>
      </c>
      <c r="G7" s="75" t="s">
        <v>42</v>
      </c>
      <c r="H7" s="80" t="s">
        <v>47</v>
      </c>
      <c r="I7" s="39" t="s">
        <v>42</v>
      </c>
      <c r="J7" s="93" t="s">
        <v>42</v>
      </c>
      <c r="K7" s="86" t="s">
        <v>64</v>
      </c>
      <c r="L7" s="39" t="s">
        <v>42</v>
      </c>
      <c r="M7" s="75" t="s">
        <v>42</v>
      </c>
      <c r="N7" s="60" t="s">
        <v>13</v>
      </c>
      <c r="O7" s="33" t="s">
        <v>15</v>
      </c>
      <c r="P7" s="18" t="s">
        <v>12</v>
      </c>
      <c r="Q7" s="18" t="s">
        <v>12</v>
      </c>
      <c r="R7" s="15" t="s">
        <v>18</v>
      </c>
      <c r="S7" s="18" t="s">
        <v>12</v>
      </c>
    </row>
    <row r="8" spans="2:19" ht="15.75" x14ac:dyDescent="0.25">
      <c r="B8" s="25" t="s">
        <v>35</v>
      </c>
      <c r="C8" s="44" t="s">
        <v>34</v>
      </c>
      <c r="D8" s="28" t="str">
        <f t="shared" si="0"/>
        <v>Aluminum_Swaft Sludge</v>
      </c>
      <c r="E8" s="86" t="s">
        <v>46</v>
      </c>
      <c r="F8" s="39" t="s">
        <v>47</v>
      </c>
      <c r="G8" s="75" t="s">
        <v>42</v>
      </c>
      <c r="H8" s="80" t="s">
        <v>46</v>
      </c>
      <c r="I8" s="39" t="s">
        <v>47</v>
      </c>
      <c r="J8" s="93" t="s">
        <v>42</v>
      </c>
      <c r="K8" s="86" t="s">
        <v>57</v>
      </c>
      <c r="L8" s="39" t="s">
        <v>42</v>
      </c>
      <c r="M8" s="75" t="s">
        <v>42</v>
      </c>
      <c r="N8" s="60" t="s">
        <v>15</v>
      </c>
      <c r="O8" s="34" t="s">
        <v>18</v>
      </c>
      <c r="P8" s="29" t="s">
        <v>13</v>
      </c>
      <c r="Q8" s="31" t="s">
        <v>12</v>
      </c>
      <c r="R8" s="29" t="s">
        <v>13</v>
      </c>
      <c r="S8" s="31" t="s">
        <v>12</v>
      </c>
    </row>
    <row r="9" spans="2:19" ht="16.5" thickBot="1" x14ac:dyDescent="0.3">
      <c r="B9" s="25" t="s">
        <v>35</v>
      </c>
      <c r="C9" s="44" t="s">
        <v>26</v>
      </c>
      <c r="D9" s="28" t="str">
        <f t="shared" si="0"/>
        <v>Aluminum_Heavy Scrap/Parts</v>
      </c>
      <c r="E9" s="86" t="s">
        <v>48</v>
      </c>
      <c r="F9" s="39" t="s">
        <v>47</v>
      </c>
      <c r="G9" s="75" t="s">
        <v>42</v>
      </c>
      <c r="H9" s="80" t="s">
        <v>48</v>
      </c>
      <c r="I9" s="39" t="s">
        <v>47</v>
      </c>
      <c r="J9" s="93" t="s">
        <v>42</v>
      </c>
      <c r="K9" s="86" t="s">
        <v>67</v>
      </c>
      <c r="L9" s="39" t="s">
        <v>42</v>
      </c>
      <c r="M9" s="75" t="s">
        <v>42</v>
      </c>
      <c r="N9" s="60" t="s">
        <v>18</v>
      </c>
      <c r="O9" s="29" t="s">
        <v>13</v>
      </c>
      <c r="P9" s="16" t="s">
        <v>12</v>
      </c>
      <c r="Q9" s="31" t="s">
        <v>12</v>
      </c>
      <c r="R9" s="29" t="s">
        <v>12</v>
      </c>
      <c r="S9" s="31" t="s">
        <v>12</v>
      </c>
    </row>
    <row r="10" spans="2:19" ht="16.5" thickBot="1" x14ac:dyDescent="0.3">
      <c r="B10" s="26" t="s">
        <v>35</v>
      </c>
      <c r="C10" s="45" t="s">
        <v>33</v>
      </c>
      <c r="D10" s="5" t="str">
        <f t="shared" si="0"/>
        <v>Aluminum_Mixed</v>
      </c>
      <c r="E10" s="87" t="s">
        <v>47</v>
      </c>
      <c r="F10" s="76" t="s">
        <v>48</v>
      </c>
      <c r="G10" s="77" t="s">
        <v>42</v>
      </c>
      <c r="H10" s="81" t="s">
        <v>47</v>
      </c>
      <c r="I10" s="76" t="s">
        <v>48</v>
      </c>
      <c r="J10" s="94" t="s">
        <v>42</v>
      </c>
      <c r="K10" s="87" t="s">
        <v>64</v>
      </c>
      <c r="L10" s="76" t="s">
        <v>67</v>
      </c>
      <c r="M10" s="77" t="s">
        <v>42</v>
      </c>
      <c r="N10" s="60"/>
      <c r="O10" s="34"/>
      <c r="P10" s="29"/>
      <c r="Q10" s="31"/>
      <c r="R10" s="29"/>
      <c r="S10" s="31"/>
    </row>
    <row r="11" spans="2:19" ht="15.75" x14ac:dyDescent="0.25">
      <c r="B11" s="24" t="s">
        <v>25</v>
      </c>
      <c r="C11" s="42" t="s">
        <v>29</v>
      </c>
      <c r="D11" s="3" t="str">
        <f t="shared" si="0"/>
        <v>Brass_Fine Chips</v>
      </c>
      <c r="E11" s="85" t="s">
        <v>46</v>
      </c>
      <c r="F11" s="73" t="s">
        <v>42</v>
      </c>
      <c r="G11" s="74" t="s">
        <v>42</v>
      </c>
      <c r="H11" s="79" t="s">
        <v>46</v>
      </c>
      <c r="I11" s="73" t="s">
        <v>62</v>
      </c>
      <c r="J11" s="92" t="s">
        <v>42</v>
      </c>
      <c r="K11" s="85" t="s">
        <v>57</v>
      </c>
      <c r="L11" s="73" t="s">
        <v>64</v>
      </c>
      <c r="M11" s="74" t="s">
        <v>42</v>
      </c>
      <c r="N11" s="58" t="s">
        <v>18</v>
      </c>
      <c r="O11" s="35" t="s">
        <v>18</v>
      </c>
      <c r="P11" s="40" t="s">
        <v>13</v>
      </c>
      <c r="Q11" s="17" t="s">
        <v>12</v>
      </c>
      <c r="R11" s="14" t="s">
        <v>15</v>
      </c>
      <c r="S11" s="14" t="s">
        <v>12</v>
      </c>
    </row>
    <row r="12" spans="2:19" ht="15.75" x14ac:dyDescent="0.25">
      <c r="B12" s="25" t="s">
        <v>25</v>
      </c>
      <c r="C12" s="43" t="s">
        <v>30</v>
      </c>
      <c r="D12" s="4" t="str">
        <f t="shared" si="0"/>
        <v>Brass_Broken Chips</v>
      </c>
      <c r="E12" s="86" t="s">
        <v>47</v>
      </c>
      <c r="F12" s="39" t="s">
        <v>48</v>
      </c>
      <c r="G12" s="75" t="s">
        <v>42</v>
      </c>
      <c r="H12" s="80" t="s">
        <v>62</v>
      </c>
      <c r="I12" s="39" t="s">
        <v>46</v>
      </c>
      <c r="J12" s="93" t="s">
        <v>42</v>
      </c>
      <c r="K12" s="86" t="s">
        <v>64</v>
      </c>
      <c r="L12" s="39" t="s">
        <v>57</v>
      </c>
      <c r="M12" s="75" t="s">
        <v>42</v>
      </c>
      <c r="N12" s="59" t="s">
        <v>15</v>
      </c>
      <c r="O12" s="33" t="s">
        <v>15</v>
      </c>
      <c r="P12" s="15" t="s">
        <v>15</v>
      </c>
      <c r="Q12" s="18" t="s">
        <v>12</v>
      </c>
      <c r="R12" s="15" t="s">
        <v>15</v>
      </c>
      <c r="S12" s="15" t="s">
        <v>12</v>
      </c>
    </row>
    <row r="13" spans="2:19" ht="15.75" x14ac:dyDescent="0.25">
      <c r="B13" s="25" t="s">
        <v>25</v>
      </c>
      <c r="C13" s="43" t="s">
        <v>31</v>
      </c>
      <c r="D13" s="4" t="str">
        <f t="shared" si="0"/>
        <v>Brass_Bushy Chips - Tight</v>
      </c>
      <c r="E13" s="86" t="s">
        <v>47</v>
      </c>
      <c r="F13" s="39" t="s">
        <v>48</v>
      </c>
      <c r="G13" s="75" t="s">
        <v>42</v>
      </c>
      <c r="H13" s="80" t="s">
        <v>62</v>
      </c>
      <c r="I13" s="39" t="s">
        <v>42</v>
      </c>
      <c r="J13" s="93" t="s">
        <v>42</v>
      </c>
      <c r="K13" s="86" t="s">
        <v>64</v>
      </c>
      <c r="L13" s="39" t="s">
        <v>42</v>
      </c>
      <c r="M13" s="75" t="s">
        <v>42</v>
      </c>
      <c r="N13" s="60" t="s">
        <v>13</v>
      </c>
      <c r="O13" s="33" t="s">
        <v>15</v>
      </c>
      <c r="P13" s="18" t="s">
        <v>12</v>
      </c>
      <c r="Q13" s="18" t="s">
        <v>12</v>
      </c>
      <c r="R13" s="15" t="s">
        <v>15</v>
      </c>
      <c r="S13" s="18" t="s">
        <v>12</v>
      </c>
    </row>
    <row r="14" spans="2:19" ht="15.75" x14ac:dyDescent="0.25">
      <c r="B14" s="25" t="s">
        <v>25</v>
      </c>
      <c r="C14" s="43" t="s">
        <v>32</v>
      </c>
      <c r="D14" s="4" t="str">
        <f t="shared" si="0"/>
        <v>Brass_Bushy Chips - Loose</v>
      </c>
      <c r="E14" s="86" t="s">
        <v>47</v>
      </c>
      <c r="F14" s="39" t="s">
        <v>48</v>
      </c>
      <c r="G14" s="75" t="s">
        <v>42</v>
      </c>
      <c r="H14" s="80" t="s">
        <v>62</v>
      </c>
      <c r="I14" s="39" t="s">
        <v>46</v>
      </c>
      <c r="J14" s="93" t="s">
        <v>42</v>
      </c>
      <c r="K14" s="86" t="s">
        <v>64</v>
      </c>
      <c r="L14" s="39" t="s">
        <v>57</v>
      </c>
      <c r="M14" s="75" t="s">
        <v>42</v>
      </c>
      <c r="N14" s="60" t="s">
        <v>13</v>
      </c>
      <c r="O14" s="33" t="s">
        <v>15</v>
      </c>
      <c r="P14" s="15" t="s">
        <v>18</v>
      </c>
      <c r="Q14" s="18" t="s">
        <v>12</v>
      </c>
      <c r="R14" s="15" t="s">
        <v>15</v>
      </c>
      <c r="S14" s="18" t="s">
        <v>12</v>
      </c>
    </row>
    <row r="15" spans="2:19" ht="15.75" x14ac:dyDescent="0.25">
      <c r="B15" s="25" t="s">
        <v>25</v>
      </c>
      <c r="C15" s="44" t="s">
        <v>34</v>
      </c>
      <c r="D15" s="28" t="str">
        <f t="shared" si="0"/>
        <v>Brass_Swaft Sludge</v>
      </c>
      <c r="E15" s="86" t="s">
        <v>46</v>
      </c>
      <c r="F15" s="39" t="s">
        <v>47</v>
      </c>
      <c r="G15" s="75" t="s">
        <v>42</v>
      </c>
      <c r="H15" s="80" t="s">
        <v>46</v>
      </c>
      <c r="I15" s="39" t="s">
        <v>42</v>
      </c>
      <c r="J15" s="93" t="s">
        <v>42</v>
      </c>
      <c r="K15" s="86" t="s">
        <v>57</v>
      </c>
      <c r="L15" s="39" t="s">
        <v>42</v>
      </c>
      <c r="M15" s="75" t="s">
        <v>42</v>
      </c>
      <c r="N15" s="60" t="s">
        <v>12</v>
      </c>
      <c r="O15" s="34" t="s">
        <v>12</v>
      </c>
      <c r="P15" s="29" t="s">
        <v>13</v>
      </c>
      <c r="Q15" s="31" t="s">
        <v>12</v>
      </c>
      <c r="R15" s="29" t="s">
        <v>15</v>
      </c>
      <c r="S15" s="31" t="s">
        <v>12</v>
      </c>
    </row>
    <row r="16" spans="2:19" ht="16.5" thickBot="1" x14ac:dyDescent="0.3">
      <c r="B16" s="25" t="s">
        <v>25</v>
      </c>
      <c r="C16" s="44" t="s">
        <v>26</v>
      </c>
      <c r="D16" s="28" t="str">
        <f t="shared" si="0"/>
        <v>Brass_Heavy Scrap/Parts</v>
      </c>
      <c r="E16" s="86" t="s">
        <v>48</v>
      </c>
      <c r="F16" s="39" t="s">
        <v>47</v>
      </c>
      <c r="G16" s="75" t="s">
        <v>42</v>
      </c>
      <c r="H16" s="80" t="s">
        <v>63</v>
      </c>
      <c r="I16" s="39" t="s">
        <v>42</v>
      </c>
      <c r="J16" s="93" t="s">
        <v>42</v>
      </c>
      <c r="K16" s="86" t="s">
        <v>67</v>
      </c>
      <c r="L16" s="39" t="s">
        <v>42</v>
      </c>
      <c r="M16" s="75" t="s">
        <v>42</v>
      </c>
      <c r="N16" s="60" t="s">
        <v>18</v>
      </c>
      <c r="O16" s="29" t="s">
        <v>13</v>
      </c>
      <c r="P16" s="19" t="s">
        <v>12</v>
      </c>
      <c r="Q16" s="31" t="s">
        <v>12</v>
      </c>
      <c r="R16" s="29" t="s">
        <v>12</v>
      </c>
      <c r="S16" s="31" t="s">
        <v>12</v>
      </c>
    </row>
    <row r="17" spans="2:19" ht="16.5" thickBot="1" x14ac:dyDescent="0.3">
      <c r="B17" s="26" t="s">
        <v>25</v>
      </c>
      <c r="C17" s="45" t="s">
        <v>33</v>
      </c>
      <c r="D17" s="5"/>
      <c r="E17" s="87" t="s">
        <v>47</v>
      </c>
      <c r="F17" s="76" t="s">
        <v>48</v>
      </c>
      <c r="G17" s="77" t="s">
        <v>42</v>
      </c>
      <c r="H17" s="81" t="s">
        <v>47</v>
      </c>
      <c r="I17" s="76" t="s">
        <v>48</v>
      </c>
      <c r="J17" s="94" t="s">
        <v>42</v>
      </c>
      <c r="K17" s="87" t="s">
        <v>64</v>
      </c>
      <c r="L17" s="76" t="s">
        <v>67</v>
      </c>
      <c r="M17" s="77" t="s">
        <v>42</v>
      </c>
      <c r="N17" s="60"/>
      <c r="O17" s="34"/>
      <c r="P17" s="29"/>
      <c r="Q17" s="31"/>
      <c r="R17" s="29"/>
      <c r="S17" s="31"/>
    </row>
    <row r="18" spans="2:19" ht="15.75" x14ac:dyDescent="0.25">
      <c r="B18" s="24" t="s">
        <v>24</v>
      </c>
      <c r="C18" s="42" t="s">
        <v>29</v>
      </c>
      <c r="D18" s="3" t="str">
        <f t="shared" ref="D18:D23" si="1">CONCATENATE(B18,"_",C18)</f>
        <v>Steel_Fine Chips</v>
      </c>
      <c r="E18" s="85" t="s">
        <v>46</v>
      </c>
      <c r="F18" s="73" t="s">
        <v>42</v>
      </c>
      <c r="G18" s="74" t="s">
        <v>42</v>
      </c>
      <c r="H18" s="79" t="s">
        <v>46</v>
      </c>
      <c r="I18" s="73" t="s">
        <v>49</v>
      </c>
      <c r="J18" s="92" t="s">
        <v>62</v>
      </c>
      <c r="K18" s="85" t="s">
        <v>57</v>
      </c>
      <c r="L18" s="73" t="s">
        <v>64</v>
      </c>
      <c r="M18" s="74" t="s">
        <v>42</v>
      </c>
      <c r="N18" s="58" t="s">
        <v>18</v>
      </c>
      <c r="O18" s="35" t="s">
        <v>18</v>
      </c>
      <c r="P18" s="40" t="s">
        <v>13</v>
      </c>
      <c r="Q18" s="14" t="s">
        <v>15</v>
      </c>
      <c r="R18" s="14" t="s">
        <v>15</v>
      </c>
      <c r="S18" s="14" t="s">
        <v>12</v>
      </c>
    </row>
    <row r="19" spans="2:19" ht="15.75" x14ac:dyDescent="0.25">
      <c r="B19" s="25" t="s">
        <v>24</v>
      </c>
      <c r="C19" s="43" t="s">
        <v>30</v>
      </c>
      <c r="D19" s="4" t="str">
        <f t="shared" si="1"/>
        <v>Steel_Broken Chips</v>
      </c>
      <c r="E19" s="86" t="s">
        <v>47</v>
      </c>
      <c r="F19" s="39" t="s">
        <v>48</v>
      </c>
      <c r="G19" s="75" t="s">
        <v>42</v>
      </c>
      <c r="H19" s="80" t="s">
        <v>49</v>
      </c>
      <c r="I19" s="39" t="s">
        <v>62</v>
      </c>
      <c r="J19" s="93" t="s">
        <v>46</v>
      </c>
      <c r="K19" s="86" t="s">
        <v>64</v>
      </c>
      <c r="L19" s="39" t="s">
        <v>57</v>
      </c>
      <c r="M19" s="75" t="s">
        <v>42</v>
      </c>
      <c r="N19" s="59" t="s">
        <v>15</v>
      </c>
      <c r="O19" s="33" t="s">
        <v>12</v>
      </c>
      <c r="P19" s="15" t="s">
        <v>15</v>
      </c>
      <c r="Q19" s="15" t="s">
        <v>15</v>
      </c>
      <c r="R19" s="15" t="s">
        <v>15</v>
      </c>
      <c r="S19" s="15" t="s">
        <v>12</v>
      </c>
    </row>
    <row r="20" spans="2:19" ht="15.75" x14ac:dyDescent="0.25">
      <c r="B20" s="25" t="s">
        <v>24</v>
      </c>
      <c r="C20" s="43" t="s">
        <v>31</v>
      </c>
      <c r="D20" s="4" t="str">
        <f t="shared" si="1"/>
        <v>Steel_Bushy Chips - Tight</v>
      </c>
      <c r="E20" s="86" t="s">
        <v>47</v>
      </c>
      <c r="F20" s="39" t="s">
        <v>48</v>
      </c>
      <c r="G20" s="75" t="s">
        <v>42</v>
      </c>
      <c r="H20" s="80" t="s">
        <v>62</v>
      </c>
      <c r="I20" s="39" t="s">
        <v>42</v>
      </c>
      <c r="J20" s="93" t="s">
        <v>42</v>
      </c>
      <c r="K20" s="86" t="s">
        <v>64</v>
      </c>
      <c r="L20" s="39" t="s">
        <v>42</v>
      </c>
      <c r="M20" s="75" t="s">
        <v>42</v>
      </c>
      <c r="N20" s="60" t="s">
        <v>13</v>
      </c>
      <c r="O20" s="33" t="s">
        <v>15</v>
      </c>
      <c r="P20" s="18" t="s">
        <v>12</v>
      </c>
      <c r="Q20" s="18" t="s">
        <v>12</v>
      </c>
      <c r="R20" s="15" t="s">
        <v>15</v>
      </c>
      <c r="S20" s="18" t="s">
        <v>12</v>
      </c>
    </row>
    <row r="21" spans="2:19" ht="15.75" x14ac:dyDescent="0.25">
      <c r="B21" s="25" t="s">
        <v>24</v>
      </c>
      <c r="C21" s="43" t="s">
        <v>32</v>
      </c>
      <c r="D21" s="4" t="str">
        <f t="shared" si="1"/>
        <v>Steel_Bushy Chips - Loose</v>
      </c>
      <c r="E21" s="86" t="s">
        <v>47</v>
      </c>
      <c r="F21" s="39" t="s">
        <v>48</v>
      </c>
      <c r="G21" s="75" t="s">
        <v>42</v>
      </c>
      <c r="H21" s="80" t="s">
        <v>62</v>
      </c>
      <c r="I21" s="39" t="s">
        <v>46</v>
      </c>
      <c r="J21" s="93" t="s">
        <v>42</v>
      </c>
      <c r="K21" s="86" t="s">
        <v>64</v>
      </c>
      <c r="L21" s="39" t="s">
        <v>57</v>
      </c>
      <c r="M21" s="75" t="s">
        <v>42</v>
      </c>
      <c r="N21" s="60" t="s">
        <v>13</v>
      </c>
      <c r="O21" s="33" t="s">
        <v>15</v>
      </c>
      <c r="P21" s="15" t="s">
        <v>18</v>
      </c>
      <c r="Q21" s="18" t="s">
        <v>12</v>
      </c>
      <c r="R21" s="15" t="s">
        <v>15</v>
      </c>
      <c r="S21" s="18" t="s">
        <v>12</v>
      </c>
    </row>
    <row r="22" spans="2:19" ht="15.75" x14ac:dyDescent="0.25">
      <c r="B22" s="25" t="s">
        <v>24</v>
      </c>
      <c r="C22" s="44" t="s">
        <v>34</v>
      </c>
      <c r="D22" s="28" t="str">
        <f t="shared" si="1"/>
        <v>Steel_Swaft Sludge</v>
      </c>
      <c r="E22" s="86" t="s">
        <v>46</v>
      </c>
      <c r="F22" s="39" t="s">
        <v>42</v>
      </c>
      <c r="G22" s="75" t="s">
        <v>42</v>
      </c>
      <c r="H22" s="80" t="s">
        <v>46</v>
      </c>
      <c r="I22" s="39" t="s">
        <v>49</v>
      </c>
      <c r="J22" s="93" t="s">
        <v>42</v>
      </c>
      <c r="K22" s="86" t="s">
        <v>57</v>
      </c>
      <c r="L22" s="39" t="s">
        <v>42</v>
      </c>
      <c r="M22" s="75" t="s">
        <v>42</v>
      </c>
      <c r="N22" s="60" t="s">
        <v>12</v>
      </c>
      <c r="O22" s="34" t="s">
        <v>12</v>
      </c>
      <c r="P22" s="29" t="s">
        <v>13</v>
      </c>
      <c r="Q22" s="34" t="s">
        <v>15</v>
      </c>
      <c r="R22" s="29" t="s">
        <v>15</v>
      </c>
      <c r="S22" s="31" t="s">
        <v>12</v>
      </c>
    </row>
    <row r="23" spans="2:19" ht="16.5" thickBot="1" x14ac:dyDescent="0.3">
      <c r="B23" s="25" t="s">
        <v>24</v>
      </c>
      <c r="C23" s="44" t="s">
        <v>26</v>
      </c>
      <c r="D23" s="28" t="str">
        <f t="shared" si="1"/>
        <v>Steel_Heavy Scrap/Parts</v>
      </c>
      <c r="E23" s="86" t="s">
        <v>48</v>
      </c>
      <c r="F23" s="39" t="s">
        <v>47</v>
      </c>
      <c r="G23" s="75" t="s">
        <v>42</v>
      </c>
      <c r="H23" s="80" t="s">
        <v>63</v>
      </c>
      <c r="I23" s="39" t="s">
        <v>42</v>
      </c>
      <c r="J23" s="93" t="s">
        <v>42</v>
      </c>
      <c r="K23" s="86" t="s">
        <v>67</v>
      </c>
      <c r="L23" s="39" t="s">
        <v>42</v>
      </c>
      <c r="M23" s="75" t="s">
        <v>42</v>
      </c>
      <c r="N23" s="60" t="s">
        <v>18</v>
      </c>
      <c r="O23" s="29" t="s">
        <v>13</v>
      </c>
      <c r="P23" s="19" t="s">
        <v>12</v>
      </c>
      <c r="Q23" s="31" t="s">
        <v>12</v>
      </c>
      <c r="R23" s="29" t="s">
        <v>12</v>
      </c>
      <c r="S23" s="31" t="s">
        <v>12</v>
      </c>
    </row>
    <row r="24" spans="2:19" ht="16.5" thickBot="1" x14ac:dyDescent="0.3">
      <c r="B24" s="26" t="s">
        <v>24</v>
      </c>
      <c r="C24" s="45" t="s">
        <v>33</v>
      </c>
      <c r="D24" s="5"/>
      <c r="E24" s="87" t="s">
        <v>47</v>
      </c>
      <c r="F24" s="76" t="s">
        <v>48</v>
      </c>
      <c r="G24" s="77" t="s">
        <v>42</v>
      </c>
      <c r="H24" s="81" t="s">
        <v>47</v>
      </c>
      <c r="I24" s="76" t="s">
        <v>48</v>
      </c>
      <c r="J24" s="94" t="s">
        <v>42</v>
      </c>
      <c r="K24" s="87" t="s">
        <v>64</v>
      </c>
      <c r="L24" s="76" t="s">
        <v>67</v>
      </c>
      <c r="M24" s="77" t="s">
        <v>42</v>
      </c>
      <c r="N24" s="61"/>
      <c r="O24" s="36"/>
      <c r="P24" s="19"/>
      <c r="Q24" s="36"/>
      <c r="R24" s="19"/>
      <c r="S24" s="16"/>
    </row>
    <row r="25" spans="2:19" ht="15.75" x14ac:dyDescent="0.25">
      <c r="B25" s="42" t="s">
        <v>59</v>
      </c>
      <c r="C25" s="65" t="s">
        <v>29</v>
      </c>
      <c r="D25" s="66" t="str">
        <f>CONCATENATE(B25,"_",C25)</f>
        <v>Cast_Iron_Fine Chips</v>
      </c>
      <c r="E25" s="88" t="s">
        <v>46</v>
      </c>
      <c r="F25" s="67" t="s">
        <v>42</v>
      </c>
      <c r="G25" s="68" t="s">
        <v>42</v>
      </c>
      <c r="H25" s="82" t="s">
        <v>49</v>
      </c>
      <c r="I25" s="67" t="s">
        <v>46</v>
      </c>
      <c r="J25" s="95" t="s">
        <v>42</v>
      </c>
      <c r="K25" s="88" t="s">
        <v>58</v>
      </c>
      <c r="L25" s="67" t="s">
        <v>57</v>
      </c>
      <c r="M25" s="68" t="s">
        <v>42</v>
      </c>
      <c r="N25" s="62" t="s">
        <v>12</v>
      </c>
      <c r="O25" s="50" t="s">
        <v>12</v>
      </c>
      <c r="P25" s="51" t="s">
        <v>13</v>
      </c>
      <c r="Q25" s="51" t="s">
        <v>15</v>
      </c>
      <c r="R25" s="51" t="s">
        <v>15</v>
      </c>
      <c r="S25" s="51" t="s">
        <v>13</v>
      </c>
    </row>
    <row r="26" spans="2:19" ht="15.75" x14ac:dyDescent="0.25">
      <c r="B26" s="43" t="s">
        <v>59</v>
      </c>
      <c r="C26" s="47" t="s">
        <v>30</v>
      </c>
      <c r="D26" s="49" t="str">
        <f>CONCATENATE(B26,"_",C26)</f>
        <v>Cast_Iron_Broken Chips</v>
      </c>
      <c r="E26" s="89" t="s">
        <v>49</v>
      </c>
      <c r="F26" s="64" t="s">
        <v>46</v>
      </c>
      <c r="G26" s="69" t="s">
        <v>47</v>
      </c>
      <c r="H26" s="83" t="s">
        <v>49</v>
      </c>
      <c r="I26" s="64" t="s">
        <v>46</v>
      </c>
      <c r="J26" s="96" t="s">
        <v>62</v>
      </c>
      <c r="K26" s="89" t="s">
        <v>58</v>
      </c>
      <c r="L26" s="64" t="s">
        <v>57</v>
      </c>
      <c r="M26" s="69" t="s">
        <v>64</v>
      </c>
      <c r="N26" s="59" t="s">
        <v>18</v>
      </c>
      <c r="O26" s="33" t="s">
        <v>12</v>
      </c>
      <c r="P26" s="15" t="s">
        <v>15</v>
      </c>
      <c r="Q26" s="15" t="s">
        <v>15</v>
      </c>
      <c r="R26" s="15" t="s">
        <v>15</v>
      </c>
      <c r="S26" s="15" t="s">
        <v>13</v>
      </c>
    </row>
    <row r="27" spans="2:19" ht="15.75" x14ac:dyDescent="0.25">
      <c r="B27" s="43" t="s">
        <v>59</v>
      </c>
      <c r="C27" s="47" t="s">
        <v>34</v>
      </c>
      <c r="D27" s="49" t="str">
        <f>CONCATENATE(B27,"_",C27)</f>
        <v>Cast_Iron_Swaft Sludge</v>
      </c>
      <c r="E27" s="89" t="s">
        <v>46</v>
      </c>
      <c r="F27" s="64" t="s">
        <v>42</v>
      </c>
      <c r="G27" s="69" t="s">
        <v>42</v>
      </c>
      <c r="H27" s="83" t="s">
        <v>49</v>
      </c>
      <c r="I27" s="64" t="s">
        <v>46</v>
      </c>
      <c r="J27" s="96" t="s">
        <v>42</v>
      </c>
      <c r="K27" s="89" t="s">
        <v>58</v>
      </c>
      <c r="L27" s="64" t="s">
        <v>57</v>
      </c>
      <c r="M27" s="69" t="s">
        <v>42</v>
      </c>
      <c r="N27" s="63" t="s">
        <v>12</v>
      </c>
      <c r="O27" s="33" t="s">
        <v>12</v>
      </c>
      <c r="P27" s="15" t="s">
        <v>13</v>
      </c>
      <c r="Q27" s="15" t="s">
        <v>15</v>
      </c>
      <c r="R27" s="15" t="s">
        <v>15</v>
      </c>
      <c r="S27" s="15" t="s">
        <v>13</v>
      </c>
    </row>
    <row r="28" spans="2:19" ht="16.5" thickBot="1" x14ac:dyDescent="0.3">
      <c r="B28" s="45" t="s">
        <v>59</v>
      </c>
      <c r="C28" s="48" t="s">
        <v>33</v>
      </c>
      <c r="D28" s="70"/>
      <c r="E28" s="90" t="s">
        <v>49</v>
      </c>
      <c r="F28" s="71" t="s">
        <v>46</v>
      </c>
      <c r="G28" s="72" t="s">
        <v>47</v>
      </c>
      <c r="H28" s="84" t="s">
        <v>49</v>
      </c>
      <c r="I28" s="71" t="s">
        <v>46</v>
      </c>
      <c r="J28" s="97" t="s">
        <v>47</v>
      </c>
      <c r="K28" s="90" t="s">
        <v>58</v>
      </c>
      <c r="L28" s="71" t="s">
        <v>57</v>
      </c>
      <c r="M28" s="72" t="s">
        <v>64</v>
      </c>
      <c r="N28" s="61"/>
      <c r="O28" s="36"/>
      <c r="P28" s="19"/>
      <c r="Q28" s="19"/>
      <c r="R28" s="19"/>
      <c r="S28" s="19"/>
    </row>
  </sheetData>
  <mergeCells count="3">
    <mergeCell ref="E2:G2"/>
    <mergeCell ref="H2:J2"/>
    <mergeCell ref="K2:M2"/>
  </mergeCells>
  <pageMargins left="0.25" right="0.25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62"/>
  <sheetViews>
    <sheetView workbookViewId="0">
      <selection activeCell="D33" sqref="D33"/>
    </sheetView>
  </sheetViews>
  <sheetFormatPr defaultRowHeight="15" x14ac:dyDescent="0.25"/>
  <cols>
    <col min="1" max="1" width="34.140625" bestFit="1" customWidth="1"/>
  </cols>
  <sheetData>
    <row r="2" spans="1:2" ht="18.75" x14ac:dyDescent="0.3">
      <c r="A2" s="37" t="s">
        <v>40</v>
      </c>
    </row>
    <row r="3" spans="1:2" x14ac:dyDescent="0.25">
      <c r="A3" t="s">
        <v>35</v>
      </c>
    </row>
    <row r="4" spans="1:2" x14ac:dyDescent="0.25">
      <c r="A4" t="s">
        <v>25</v>
      </c>
    </row>
    <row r="5" spans="1:2" x14ac:dyDescent="0.25">
      <c r="A5" t="s">
        <v>24</v>
      </c>
    </row>
    <row r="6" spans="1:2" x14ac:dyDescent="0.25">
      <c r="A6" t="s">
        <v>36</v>
      </c>
    </row>
    <row r="8" spans="1:2" ht="18.75" x14ac:dyDescent="0.3">
      <c r="A8" s="37" t="s">
        <v>43</v>
      </c>
    </row>
    <row r="9" spans="1:2" x14ac:dyDescent="0.25">
      <c r="A9" t="s">
        <v>45</v>
      </c>
      <c r="B9">
        <v>1</v>
      </c>
    </row>
    <row r="10" spans="1:2" x14ac:dyDescent="0.25">
      <c r="A10" t="s">
        <v>54</v>
      </c>
      <c r="B10">
        <v>2</v>
      </c>
    </row>
    <row r="11" spans="1:2" x14ac:dyDescent="0.25">
      <c r="A11" t="s">
        <v>55</v>
      </c>
      <c r="B11">
        <v>3</v>
      </c>
    </row>
    <row r="13" spans="1:2" ht="18.75" x14ac:dyDescent="0.3">
      <c r="A13" s="37" t="s">
        <v>50</v>
      </c>
    </row>
    <row r="14" spans="1:2" x14ac:dyDescent="0.25">
      <c r="A14" t="s">
        <v>29</v>
      </c>
    </row>
    <row r="15" spans="1:2" x14ac:dyDescent="0.25">
      <c r="A15" t="s">
        <v>30</v>
      </c>
    </row>
    <row r="16" spans="1:2" x14ac:dyDescent="0.25">
      <c r="A16" t="s">
        <v>31</v>
      </c>
    </row>
    <row r="17" spans="1:1" x14ac:dyDescent="0.25">
      <c r="A17" t="s">
        <v>32</v>
      </c>
    </row>
    <row r="18" spans="1:1" x14ac:dyDescent="0.25">
      <c r="A18" t="s">
        <v>34</v>
      </c>
    </row>
    <row r="19" spans="1:1" x14ac:dyDescent="0.25">
      <c r="A19" t="s">
        <v>26</v>
      </c>
    </row>
    <row r="20" spans="1:1" x14ac:dyDescent="0.25">
      <c r="A20" t="s">
        <v>33</v>
      </c>
    </row>
    <row r="22" spans="1:1" ht="18.75" x14ac:dyDescent="0.3">
      <c r="A22" s="37" t="s">
        <v>51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34</v>
      </c>
    </row>
    <row r="28" spans="1:1" x14ac:dyDescent="0.25">
      <c r="A28" t="s">
        <v>26</v>
      </c>
    </row>
    <row r="29" spans="1:1" x14ac:dyDescent="0.25">
      <c r="A29" t="s">
        <v>33</v>
      </c>
    </row>
    <row r="31" spans="1:1" ht="18.75" x14ac:dyDescent="0.3">
      <c r="A31" s="37" t="s">
        <v>52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34</v>
      </c>
    </row>
    <row r="37" spans="1:1" x14ac:dyDescent="0.25">
      <c r="A37" t="s">
        <v>26</v>
      </c>
    </row>
    <row r="38" spans="1:1" x14ac:dyDescent="0.25">
      <c r="A38" t="s">
        <v>33</v>
      </c>
    </row>
    <row r="40" spans="1:1" ht="18.75" x14ac:dyDescent="0.3">
      <c r="A40" s="37" t="s">
        <v>53</v>
      </c>
    </row>
    <row r="41" spans="1:1" x14ac:dyDescent="0.25">
      <c r="A41" t="s">
        <v>29</v>
      </c>
    </row>
    <row r="42" spans="1:1" x14ac:dyDescent="0.25">
      <c r="A42" t="s">
        <v>30</v>
      </c>
    </row>
    <row r="43" spans="1:1" x14ac:dyDescent="0.25">
      <c r="A43" t="s">
        <v>34</v>
      </c>
    </row>
    <row r="44" spans="1:1" x14ac:dyDescent="0.25">
      <c r="A44" t="s">
        <v>33</v>
      </c>
    </row>
    <row r="46" spans="1:1" ht="18.75" x14ac:dyDescent="0.3">
      <c r="A46" s="37" t="s">
        <v>33</v>
      </c>
    </row>
    <row r="47" spans="1:1" x14ac:dyDescent="0.25">
      <c r="A47" t="s">
        <v>29</v>
      </c>
    </row>
    <row r="48" spans="1:1" x14ac:dyDescent="0.25">
      <c r="A48" t="s">
        <v>30</v>
      </c>
    </row>
    <row r="49" spans="1:1" x14ac:dyDescent="0.25">
      <c r="A49" t="s">
        <v>31</v>
      </c>
    </row>
    <row r="50" spans="1:1" x14ac:dyDescent="0.25">
      <c r="A50" t="s">
        <v>32</v>
      </c>
    </row>
    <row r="51" spans="1:1" x14ac:dyDescent="0.25">
      <c r="A51" t="s">
        <v>34</v>
      </c>
    </row>
    <row r="52" spans="1:1" x14ac:dyDescent="0.25">
      <c r="A52" t="s">
        <v>26</v>
      </c>
    </row>
    <row r="53" spans="1:1" x14ac:dyDescent="0.25">
      <c r="A53" t="s">
        <v>33</v>
      </c>
    </row>
    <row r="55" spans="1:1" ht="18.75" x14ac:dyDescent="0.3">
      <c r="A55" s="37" t="s">
        <v>60</v>
      </c>
    </row>
    <row r="56" spans="1:1" x14ac:dyDescent="0.25">
      <c r="A56" t="s">
        <v>62</v>
      </c>
    </row>
    <row r="57" spans="1:1" x14ac:dyDescent="0.25">
      <c r="A57" t="s">
        <v>63</v>
      </c>
    </row>
    <row r="58" spans="1:1" x14ac:dyDescent="0.25">
      <c r="A58" t="s">
        <v>46</v>
      </c>
    </row>
    <row r="59" spans="1:1" x14ac:dyDescent="0.25">
      <c r="A59" t="s">
        <v>49</v>
      </c>
    </row>
    <row r="60" spans="1:1" x14ac:dyDescent="0.25">
      <c r="A60" t="s">
        <v>61</v>
      </c>
    </row>
    <row r="61" spans="1:1" x14ac:dyDescent="0.25">
      <c r="A61" t="s">
        <v>57</v>
      </c>
    </row>
    <row r="62" spans="1:1" x14ac:dyDescent="0.25">
      <c r="A6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M28"/>
  <sheetViews>
    <sheetView workbookViewId="0">
      <selection activeCell="M15" sqref="M15"/>
    </sheetView>
  </sheetViews>
  <sheetFormatPr defaultRowHeight="15" x14ac:dyDescent="0.25"/>
  <cols>
    <col min="2" max="2" width="17.7109375" bestFit="1" customWidth="1"/>
    <col min="3" max="3" width="13.7109375" customWidth="1"/>
    <col min="4" max="4" width="25.140625" bestFit="1" customWidth="1"/>
    <col min="5" max="6" width="19" bestFit="1" customWidth="1"/>
    <col min="7" max="7" width="15.85546875" bestFit="1" customWidth="1"/>
    <col min="8" max="8" width="18" bestFit="1" customWidth="1"/>
    <col min="9" max="9" width="13.42578125" bestFit="1" customWidth="1"/>
    <col min="10" max="10" width="17.85546875" bestFit="1" customWidth="1"/>
    <col min="13" max="13" width="18.42578125" bestFit="1" customWidth="1"/>
  </cols>
  <sheetData>
    <row r="2" spans="2:13" ht="15.75" thickBot="1" x14ac:dyDescent="0.3"/>
    <row r="3" spans="2:13" ht="19.5" thickBot="1" x14ac:dyDescent="0.3">
      <c r="B3" s="105" t="s">
        <v>0</v>
      </c>
      <c r="C3" s="106"/>
      <c r="D3" s="106"/>
      <c r="E3" s="106"/>
      <c r="F3" s="106"/>
      <c r="G3" s="106"/>
      <c r="H3" s="106"/>
      <c r="I3" s="106"/>
      <c r="J3" s="107"/>
    </row>
    <row r="4" spans="2:13" ht="48" thickBot="1" x14ac:dyDescent="0.3">
      <c r="B4" s="1" t="s">
        <v>1</v>
      </c>
      <c r="C4" s="1"/>
      <c r="D4" s="2" t="s">
        <v>2</v>
      </c>
      <c r="E4" s="9" t="s">
        <v>27</v>
      </c>
      <c r="F4" s="9" t="s">
        <v>28</v>
      </c>
      <c r="G4" s="10" t="s">
        <v>3</v>
      </c>
      <c r="H4" s="10" t="s">
        <v>4</v>
      </c>
      <c r="I4" s="11" t="s">
        <v>5</v>
      </c>
      <c r="J4" s="11" t="s">
        <v>6</v>
      </c>
    </row>
    <row r="5" spans="2:13" ht="15.75" x14ac:dyDescent="0.25">
      <c r="B5" s="108" t="s">
        <v>35</v>
      </c>
      <c r="C5" s="24" t="s">
        <v>35</v>
      </c>
      <c r="D5" s="3" t="s">
        <v>29</v>
      </c>
      <c r="E5" s="14" t="s">
        <v>18</v>
      </c>
      <c r="F5" s="14"/>
      <c r="G5" s="22" t="s">
        <v>13</v>
      </c>
      <c r="H5" s="17" t="s">
        <v>12</v>
      </c>
      <c r="I5" s="14" t="s">
        <v>13</v>
      </c>
      <c r="J5" s="14" t="s">
        <v>12</v>
      </c>
      <c r="L5" s="13" t="s">
        <v>12</v>
      </c>
      <c r="M5" t="s">
        <v>20</v>
      </c>
    </row>
    <row r="6" spans="2:13" ht="15.75" x14ac:dyDescent="0.25">
      <c r="B6" s="109"/>
      <c r="C6" s="25" t="s">
        <v>35</v>
      </c>
      <c r="D6" s="4" t="s">
        <v>30</v>
      </c>
      <c r="E6" s="15" t="s">
        <v>15</v>
      </c>
      <c r="F6" s="15"/>
      <c r="G6" s="20" t="s">
        <v>15</v>
      </c>
      <c r="H6" s="18" t="s">
        <v>12</v>
      </c>
      <c r="I6" s="15" t="s">
        <v>15</v>
      </c>
      <c r="J6" s="15" t="s">
        <v>12</v>
      </c>
      <c r="L6" s="12" t="s">
        <v>13</v>
      </c>
      <c r="M6" t="s">
        <v>23</v>
      </c>
    </row>
    <row r="7" spans="2:13" ht="15.75" x14ac:dyDescent="0.25">
      <c r="B7" s="109"/>
      <c r="C7" s="25" t="s">
        <v>35</v>
      </c>
      <c r="D7" s="4" t="s">
        <v>31</v>
      </c>
      <c r="E7" s="15" t="s">
        <v>13</v>
      </c>
      <c r="F7" s="15"/>
      <c r="G7" s="21" t="s">
        <v>12</v>
      </c>
      <c r="H7" s="18" t="s">
        <v>12</v>
      </c>
      <c r="I7" s="15" t="s">
        <v>15</v>
      </c>
      <c r="J7" s="18" t="s">
        <v>12</v>
      </c>
      <c r="L7" s="12" t="s">
        <v>14</v>
      </c>
    </row>
    <row r="8" spans="2:13" ht="15.75" x14ac:dyDescent="0.25">
      <c r="B8" s="109"/>
      <c r="C8" s="25" t="s">
        <v>35</v>
      </c>
      <c r="D8" s="4" t="s">
        <v>32</v>
      </c>
      <c r="E8" s="15" t="s">
        <v>13</v>
      </c>
      <c r="F8" s="15"/>
      <c r="G8" s="21" t="s">
        <v>12</v>
      </c>
      <c r="H8" s="18" t="s">
        <v>12</v>
      </c>
      <c r="I8" s="15" t="s">
        <v>18</v>
      </c>
      <c r="J8" s="18" t="s">
        <v>12</v>
      </c>
      <c r="L8" s="12" t="s">
        <v>15</v>
      </c>
      <c r="M8" t="s">
        <v>22</v>
      </c>
    </row>
    <row r="9" spans="2:13" ht="15.75" x14ac:dyDescent="0.25">
      <c r="B9" s="109"/>
      <c r="C9" s="25" t="s">
        <v>35</v>
      </c>
      <c r="D9" s="28" t="s">
        <v>34</v>
      </c>
      <c r="E9" s="29" t="s">
        <v>12</v>
      </c>
      <c r="F9" s="29"/>
      <c r="G9" s="30" t="s">
        <v>13</v>
      </c>
      <c r="H9" s="31" t="s">
        <v>12</v>
      </c>
      <c r="I9" s="29" t="s">
        <v>13</v>
      </c>
      <c r="J9" s="31" t="s">
        <v>12</v>
      </c>
      <c r="L9" s="12" t="s">
        <v>16</v>
      </c>
    </row>
    <row r="10" spans="2:13" ht="15.75" x14ac:dyDescent="0.25">
      <c r="B10" s="109"/>
      <c r="C10" s="25" t="s">
        <v>35</v>
      </c>
      <c r="D10" s="28" t="s">
        <v>26</v>
      </c>
      <c r="E10" s="29"/>
      <c r="F10" s="29"/>
      <c r="G10" s="30"/>
      <c r="H10" s="31"/>
      <c r="I10" s="29"/>
      <c r="J10" s="31"/>
      <c r="L10" s="12" t="s">
        <v>17</v>
      </c>
    </row>
    <row r="11" spans="2:13" ht="16.5" thickBot="1" x14ac:dyDescent="0.3">
      <c r="B11" s="110"/>
      <c r="C11" s="26" t="s">
        <v>35</v>
      </c>
      <c r="D11" s="5" t="s">
        <v>33</v>
      </c>
      <c r="E11" s="16"/>
      <c r="F11" s="16"/>
      <c r="G11" s="23"/>
      <c r="H11" s="16"/>
      <c r="I11" s="19"/>
      <c r="J11" s="19"/>
      <c r="L11" s="12" t="s">
        <v>18</v>
      </c>
      <c r="M11" t="s">
        <v>21</v>
      </c>
    </row>
    <row r="12" spans="2:13" ht="15.75" x14ac:dyDescent="0.25">
      <c r="B12" s="108" t="s">
        <v>25</v>
      </c>
      <c r="C12" s="24" t="s">
        <v>25</v>
      </c>
      <c r="D12" s="3" t="s">
        <v>29</v>
      </c>
      <c r="E12" s="14" t="s">
        <v>18</v>
      </c>
      <c r="F12" s="14"/>
      <c r="G12" s="22" t="s">
        <v>13</v>
      </c>
      <c r="H12" s="17" t="s">
        <v>12</v>
      </c>
      <c r="I12" s="14" t="s">
        <v>15</v>
      </c>
      <c r="J12" s="14" t="s">
        <v>12</v>
      </c>
      <c r="L12" s="12" t="s">
        <v>19</v>
      </c>
    </row>
    <row r="13" spans="2:13" ht="15.75" x14ac:dyDescent="0.25">
      <c r="B13" s="109"/>
      <c r="C13" s="25" t="s">
        <v>25</v>
      </c>
      <c r="D13" s="4" t="s">
        <v>30</v>
      </c>
      <c r="E13" s="15" t="s">
        <v>15</v>
      </c>
      <c r="F13" s="15"/>
      <c r="G13" s="20" t="s">
        <v>15</v>
      </c>
      <c r="H13" s="18" t="s">
        <v>12</v>
      </c>
      <c r="I13" s="15" t="s">
        <v>15</v>
      </c>
      <c r="J13" s="15" t="s">
        <v>12</v>
      </c>
    </row>
    <row r="14" spans="2:13" ht="15.75" x14ac:dyDescent="0.25">
      <c r="B14" s="109"/>
      <c r="C14" s="25" t="s">
        <v>25</v>
      </c>
      <c r="D14" s="4" t="s">
        <v>31</v>
      </c>
      <c r="E14" s="15" t="s">
        <v>13</v>
      </c>
      <c r="F14" s="15"/>
      <c r="G14" s="21" t="s">
        <v>12</v>
      </c>
      <c r="H14" s="18" t="s">
        <v>12</v>
      </c>
      <c r="I14" s="15" t="s">
        <v>15</v>
      </c>
      <c r="J14" s="18" t="s">
        <v>12</v>
      </c>
    </row>
    <row r="15" spans="2:13" ht="15.75" x14ac:dyDescent="0.25">
      <c r="B15" s="109"/>
      <c r="C15" s="25" t="s">
        <v>25</v>
      </c>
      <c r="D15" s="4" t="s">
        <v>32</v>
      </c>
      <c r="E15" s="15" t="s">
        <v>13</v>
      </c>
      <c r="F15" s="15"/>
      <c r="G15" s="20" t="s">
        <v>18</v>
      </c>
      <c r="H15" s="18" t="s">
        <v>12</v>
      </c>
      <c r="I15" s="15" t="s">
        <v>15</v>
      </c>
      <c r="J15" s="18" t="s">
        <v>12</v>
      </c>
    </row>
    <row r="16" spans="2:13" ht="15.75" x14ac:dyDescent="0.25">
      <c r="B16" s="109"/>
      <c r="C16" s="25" t="s">
        <v>25</v>
      </c>
      <c r="D16" s="28" t="s">
        <v>34</v>
      </c>
      <c r="E16" s="29" t="s">
        <v>12</v>
      </c>
      <c r="F16" s="29"/>
      <c r="G16" s="32" t="s">
        <v>13</v>
      </c>
      <c r="H16" s="31" t="s">
        <v>12</v>
      </c>
      <c r="I16" s="29" t="s">
        <v>15</v>
      </c>
      <c r="J16" s="31" t="s">
        <v>12</v>
      </c>
    </row>
    <row r="17" spans="2:13" ht="15.75" x14ac:dyDescent="0.25">
      <c r="B17" s="109"/>
      <c r="C17" s="25" t="s">
        <v>25</v>
      </c>
      <c r="D17" s="28" t="s">
        <v>26</v>
      </c>
      <c r="E17" s="29"/>
      <c r="F17" s="29"/>
      <c r="G17" s="32"/>
      <c r="H17" s="31"/>
      <c r="I17" s="29"/>
      <c r="J17" s="31"/>
    </row>
    <row r="18" spans="2:13" ht="16.5" thickBot="1" x14ac:dyDescent="0.3">
      <c r="B18" s="110"/>
      <c r="C18" s="26" t="s">
        <v>25</v>
      </c>
      <c r="D18" s="5" t="s">
        <v>33</v>
      </c>
      <c r="E18" s="16"/>
      <c r="F18" s="16"/>
      <c r="G18" s="23"/>
      <c r="H18" s="16"/>
      <c r="I18" s="19"/>
      <c r="J18" s="19"/>
      <c r="M18" t="s">
        <v>7</v>
      </c>
    </row>
    <row r="19" spans="2:13" ht="15.75" x14ac:dyDescent="0.25">
      <c r="B19" s="108" t="s">
        <v>24</v>
      </c>
      <c r="C19" s="24" t="s">
        <v>24</v>
      </c>
      <c r="D19" s="3" t="s">
        <v>29</v>
      </c>
      <c r="E19" s="14" t="s">
        <v>18</v>
      </c>
      <c r="F19" s="14"/>
      <c r="G19" s="22" t="s">
        <v>13</v>
      </c>
      <c r="H19" s="14" t="s">
        <v>15</v>
      </c>
      <c r="I19" s="14" t="s">
        <v>15</v>
      </c>
      <c r="J19" s="14" t="s">
        <v>12</v>
      </c>
      <c r="M19" t="s">
        <v>8</v>
      </c>
    </row>
    <row r="20" spans="2:13" ht="15.75" x14ac:dyDescent="0.25">
      <c r="B20" s="109"/>
      <c r="C20" s="25" t="s">
        <v>24</v>
      </c>
      <c r="D20" s="4" t="s">
        <v>30</v>
      </c>
      <c r="E20" s="15" t="s">
        <v>15</v>
      </c>
      <c r="F20" s="15"/>
      <c r="G20" s="20" t="s">
        <v>15</v>
      </c>
      <c r="H20" s="15" t="s">
        <v>15</v>
      </c>
      <c r="I20" s="15" t="s">
        <v>15</v>
      </c>
      <c r="J20" s="15" t="s">
        <v>12</v>
      </c>
      <c r="M20" t="s">
        <v>9</v>
      </c>
    </row>
    <row r="21" spans="2:13" ht="15.75" x14ac:dyDescent="0.25">
      <c r="B21" s="109"/>
      <c r="C21" s="25" t="s">
        <v>24</v>
      </c>
      <c r="D21" s="4" t="s">
        <v>31</v>
      </c>
      <c r="E21" s="15" t="s">
        <v>13</v>
      </c>
      <c r="F21" s="15"/>
      <c r="G21" s="21" t="s">
        <v>12</v>
      </c>
      <c r="H21" s="18" t="s">
        <v>12</v>
      </c>
      <c r="I21" s="15" t="s">
        <v>15</v>
      </c>
      <c r="J21" s="18" t="s">
        <v>12</v>
      </c>
      <c r="M21" t="s">
        <v>10</v>
      </c>
    </row>
    <row r="22" spans="2:13" ht="15.75" x14ac:dyDescent="0.25">
      <c r="B22" s="109"/>
      <c r="C22" s="25" t="s">
        <v>24</v>
      </c>
      <c r="D22" s="4" t="s">
        <v>32</v>
      </c>
      <c r="E22" s="15" t="s">
        <v>13</v>
      </c>
      <c r="F22" s="15"/>
      <c r="G22" s="20" t="s">
        <v>18</v>
      </c>
      <c r="H22" s="18" t="s">
        <v>12</v>
      </c>
      <c r="I22" s="15" t="s">
        <v>15</v>
      </c>
      <c r="J22" s="18" t="s">
        <v>12</v>
      </c>
      <c r="M22" t="s">
        <v>11</v>
      </c>
    </row>
    <row r="23" spans="2:13" ht="15.75" x14ac:dyDescent="0.25">
      <c r="B23" s="109"/>
      <c r="C23" s="25" t="s">
        <v>24</v>
      </c>
      <c r="D23" s="28" t="s">
        <v>34</v>
      </c>
      <c r="E23" s="29" t="s">
        <v>12</v>
      </c>
      <c r="F23" s="29"/>
      <c r="G23" s="32" t="s">
        <v>13</v>
      </c>
      <c r="H23" s="31" t="s">
        <v>15</v>
      </c>
      <c r="I23" s="29" t="s">
        <v>15</v>
      </c>
      <c r="J23" s="31" t="s">
        <v>12</v>
      </c>
    </row>
    <row r="24" spans="2:13" ht="15.75" x14ac:dyDescent="0.25">
      <c r="B24" s="109"/>
      <c r="C24" s="25" t="s">
        <v>24</v>
      </c>
      <c r="D24" s="28" t="s">
        <v>26</v>
      </c>
      <c r="E24" s="29"/>
      <c r="F24" s="29"/>
      <c r="G24" s="32"/>
      <c r="H24" s="31"/>
      <c r="I24" s="29"/>
      <c r="J24" s="31"/>
    </row>
    <row r="25" spans="2:13" ht="16.5" thickBot="1" x14ac:dyDescent="0.3">
      <c r="B25" s="110"/>
      <c r="C25" s="26" t="s">
        <v>24</v>
      </c>
      <c r="D25" s="5" t="s">
        <v>33</v>
      </c>
      <c r="E25" s="16"/>
      <c r="F25" s="16"/>
      <c r="G25" s="23"/>
      <c r="H25" s="19"/>
      <c r="I25" s="19"/>
      <c r="J25" s="19"/>
      <c r="M25" s="27" t="s">
        <v>26</v>
      </c>
    </row>
    <row r="26" spans="2:13" ht="15.75" x14ac:dyDescent="0.25">
      <c r="B26" s="108" t="s">
        <v>36</v>
      </c>
      <c r="C26" s="24" t="s">
        <v>36</v>
      </c>
      <c r="D26" s="6" t="s">
        <v>29</v>
      </c>
      <c r="E26" s="17" t="s">
        <v>12</v>
      </c>
      <c r="F26" s="17"/>
      <c r="G26" s="22" t="s">
        <v>13</v>
      </c>
      <c r="H26" s="14" t="s">
        <v>15</v>
      </c>
      <c r="I26" s="14" t="s">
        <v>15</v>
      </c>
      <c r="J26" s="14" t="s">
        <v>13</v>
      </c>
      <c r="M26" s="27" t="s">
        <v>33</v>
      </c>
    </row>
    <row r="27" spans="2:13" ht="15.75" x14ac:dyDescent="0.25">
      <c r="B27" s="109"/>
      <c r="C27" s="25" t="s">
        <v>36</v>
      </c>
      <c r="D27" s="7" t="s">
        <v>30</v>
      </c>
      <c r="E27" s="15" t="s">
        <v>18</v>
      </c>
      <c r="F27" s="15"/>
      <c r="G27" s="20" t="s">
        <v>15</v>
      </c>
      <c r="H27" s="15" t="s">
        <v>15</v>
      </c>
      <c r="I27" s="15" t="s">
        <v>15</v>
      </c>
      <c r="J27" s="15" t="s">
        <v>13</v>
      </c>
    </row>
    <row r="28" spans="2:13" ht="16.5" thickBot="1" x14ac:dyDescent="0.3">
      <c r="B28" s="110"/>
      <c r="C28" s="26" t="s">
        <v>36</v>
      </c>
      <c r="D28" s="8" t="s">
        <v>34</v>
      </c>
      <c r="E28" s="16" t="s">
        <v>12</v>
      </c>
      <c r="F28" s="16"/>
      <c r="G28" s="23" t="s">
        <v>13</v>
      </c>
      <c r="H28" s="19" t="s">
        <v>15</v>
      </c>
      <c r="I28" s="19" t="s">
        <v>15</v>
      </c>
      <c r="J28" s="19" t="s">
        <v>13</v>
      </c>
    </row>
  </sheetData>
  <autoFilter ref="B4:J28"/>
  <mergeCells count="5">
    <mergeCell ref="B3:J3"/>
    <mergeCell ref="B5:B11"/>
    <mergeCell ref="B12:B18"/>
    <mergeCell ref="B19:B25"/>
    <mergeCell ref="B26:B28"/>
  </mergeCells>
  <pageMargins left="0.25" right="0.25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SELECTOR</vt:lpstr>
      <vt:lpstr>MATRIX</vt:lpstr>
      <vt:lpstr>Tools</vt:lpstr>
      <vt:lpstr>CHART</vt:lpstr>
      <vt:lpstr>Aluminum</vt:lpstr>
      <vt:lpstr>Brass</vt:lpstr>
      <vt:lpstr>Cast_Iron</vt:lpstr>
      <vt:lpstr>Coolant</vt:lpstr>
      <vt:lpstr>materials</vt:lpstr>
      <vt:lpstr>Steel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Rupprecht</dc:creator>
  <cp:lastModifiedBy>Nick Rupprecht</cp:lastModifiedBy>
  <cp:lastPrinted>2016-05-26T19:19:37Z</cp:lastPrinted>
  <dcterms:created xsi:type="dcterms:W3CDTF">2016-05-09T15:07:18Z</dcterms:created>
  <dcterms:modified xsi:type="dcterms:W3CDTF">2016-06-27T21:13:54Z</dcterms:modified>
</cp:coreProperties>
</file>